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<sst xmlns="http://schemas.openxmlformats.org/spreadsheetml/2006/main" count="27" uniqueCount="26">
  <si>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Fire</t>
  </si>
  <si>
    <t>Auto Exhaust</t>
  </si>
  <si>
    <t>Furnace</t>
  </si>
  <si>
    <t>Appliance</t>
  </si>
  <si>
    <t>Other</t>
  </si>
  <si>
    <t>Source</t>
  </si>
  <si>
    <t>Fatal</t>
  </si>
  <si>
    <t>Non-fatal</t>
  </si>
  <si>
    <t>Totals</t>
  </si>
  <si>
    <t>Ia</t>
  </si>
  <si>
    <t>Ib</t>
  </si>
  <si>
    <t>Hold the bottom corner of the box, and drag to the left</t>
  </si>
  <si>
    <t>Ici</t>
  </si>
  <si>
    <t>Icii</t>
  </si>
  <si>
    <t>Iciv</t>
  </si>
  <si>
    <t>Icv</t>
  </si>
  <si>
    <t>Id</t>
  </si>
  <si>
    <t>Iciii</t>
  </si>
  <si>
    <t>II a</t>
  </si>
  <si>
    <t>II b</t>
  </si>
  <si>
    <t>II c</t>
  </si>
  <si>
    <t>II d</t>
  </si>
  <si>
    <t>II e</t>
  </si>
  <si>
    <t>II f</t>
  </si>
  <si>
    <t>an error message, since can't have 10 mistakes in 8 trials</t>
  </si>
  <si>
    <t>II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</si>
</sst>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0">
      <selection activeCell="B19" sqref="B19"/>
    </sheetView>
  </sheetViews>
  <sheetFormatPr defaultColWidth="9.140625" defaultRowHeight="12.75"/>
  <cols>
    <col min="1" max="1" width="13.421875" style="0" customWidth="1"/>
    <col min="4" max="4" width="12.140625" style="0" customWidth="1"/>
  </cols>
  <sheetData>
    <row r="1" spans="1:4" ht="18.75" customHeight="1">
      <c r="A1" t="s">
        <v>5</v>
      </c>
      <c r="B1" t="s">
        <v>6</v>
      </c>
      <c r="C1" t="s">
        <v>7</v>
      </c>
      <c r="D1" s="1" t="s">
        <v>8</v>
      </c>
    </row>
    <row r="2" spans="1:7" ht="18.75" customHeight="1">
      <c r="A2" t="s">
        <v>0</v>
      </c>
      <c r="B2">
        <v>63</v>
      </c>
      <c r="C2">
        <v>53</v>
      </c>
      <c r="D2">
        <f>SUM(B2:C2)</f>
        <v>116</v>
      </c>
      <c r="F2" s="2" t="s">
        <v>9</v>
      </c>
      <c r="G2">
        <f>SUM(C2:C6)</f>
        <v>668</v>
      </c>
    </row>
    <row r="3" spans="1:7" ht="12.75">
      <c r="A3" t="s">
        <v>1</v>
      </c>
      <c r="B3">
        <v>60</v>
      </c>
      <c r="C3">
        <v>178</v>
      </c>
      <c r="D3">
        <f>SUM(B3:C3)</f>
        <v>238</v>
      </c>
      <c r="F3" s="2" t="s">
        <v>10</v>
      </c>
      <c r="G3" t="s">
        <v>11</v>
      </c>
    </row>
    <row r="4" spans="1:7" ht="12.75">
      <c r="A4" t="s">
        <v>2</v>
      </c>
      <c r="B4">
        <v>18</v>
      </c>
      <c r="C4">
        <v>354</v>
      </c>
      <c r="D4">
        <f>SUM(B4:C4)</f>
        <v>372</v>
      </c>
      <c r="F4" s="2" t="s">
        <v>12</v>
      </c>
      <c r="G4">
        <f>C4/D7</f>
        <v>0.41893491124260357</v>
      </c>
    </row>
    <row r="5" spans="1:7" ht="12.75">
      <c r="A5" t="s">
        <v>3</v>
      </c>
      <c r="B5">
        <v>9</v>
      </c>
      <c r="C5">
        <v>17</v>
      </c>
      <c r="D5">
        <f>SUM(B5:C5)</f>
        <v>26</v>
      </c>
      <c r="F5" s="2" t="s">
        <v>13</v>
      </c>
      <c r="G5">
        <f>D5/D7</f>
        <v>0.03076923076923077</v>
      </c>
    </row>
    <row r="6" spans="1:7" ht="12.75">
      <c r="A6" t="s">
        <v>4</v>
      </c>
      <c r="B6">
        <v>27</v>
      </c>
      <c r="C6">
        <v>66</v>
      </c>
      <c r="D6">
        <f>SUM(B6:C6)</f>
        <v>93</v>
      </c>
      <c r="F6" s="2" t="s">
        <v>17</v>
      </c>
      <c r="G6">
        <f>(B7-B2)/D7</f>
        <v>0.1349112426035503</v>
      </c>
    </row>
    <row r="7" spans="1:7" ht="19.5" customHeight="1">
      <c r="A7" t="s">
        <v>8</v>
      </c>
      <c r="B7">
        <f>SUM(B2:B6)</f>
        <v>177</v>
      </c>
      <c r="C7">
        <f>SUM(C2:C6)</f>
        <v>668</v>
      </c>
      <c r="D7">
        <f>SUM(B7:C7)</f>
        <v>845</v>
      </c>
      <c r="F7" s="2" t="s">
        <v>14</v>
      </c>
      <c r="G7">
        <f>(B7+D2-B2)/D7</f>
        <v>0.27218934911242604</v>
      </c>
    </row>
    <row r="8" spans="6:7" ht="12.75">
      <c r="F8" s="2" t="s">
        <v>15</v>
      </c>
      <c r="G8">
        <f>C2/C7</f>
        <v>0.07934131736526946</v>
      </c>
    </row>
    <row r="9" spans="6:7" ht="12.75">
      <c r="F9" s="2" t="s">
        <v>16</v>
      </c>
      <c r="G9">
        <f>SUM(B2:B6,C2)</f>
        <v>230</v>
      </c>
    </row>
    <row r="12" spans="1:2" ht="12.75">
      <c r="A12" s="2" t="s">
        <v>18</v>
      </c>
      <c r="B12">
        <f>BINOMDIST(4,8,77/376,FALSE)</f>
        <v>0.04923148485431573</v>
      </c>
    </row>
    <row r="13" spans="1:2" ht="12.75">
      <c r="A13" s="2" t="s">
        <v>19</v>
      </c>
      <c r="B13">
        <f>1-BINOMDIST(3,8,77/376,TRUE)</f>
        <v>0.060779341808740006</v>
      </c>
    </row>
    <row r="14" spans="1:3" ht="12.75">
      <c r="A14" s="2" t="s">
        <v>20</v>
      </c>
      <c r="B14" t="e">
        <f>1-BINOMDIST(9,8,77/376,TRUE)</f>
        <v>#NUM!</v>
      </c>
      <c r="C14" t="s">
        <v>24</v>
      </c>
    </row>
    <row r="15" spans="1:2" ht="12.75">
      <c r="A15" s="2" t="s">
        <v>21</v>
      </c>
      <c r="B15">
        <f>BINOMDIST(2,8,77/376,FALSE)/BINOMDIST(4,8,77/376,TRUE)</f>
        <v>0.3004057249141087</v>
      </c>
    </row>
    <row r="16" spans="1:2" ht="12.75">
      <c r="A16" s="2" t="s">
        <v>22</v>
      </c>
      <c r="B16">
        <f>BINOMDIST(0,8,77/376,FALSE)+(1-BINOMDIST(3,8,77/376,TRUE))</f>
        <v>0.22068607360429582</v>
      </c>
    </row>
    <row r="17" spans="1:2" ht="12.75">
      <c r="A17" s="2" t="s">
        <v>23</v>
      </c>
      <c r="B17">
        <f>65/77</f>
        <v>0.8441558441558441</v>
      </c>
    </row>
    <row r="18" spans="1:2" ht="12.75">
      <c r="A18" s="2" t="s">
        <v>25</v>
      </c>
      <c r="B18">
        <f>BINOMDIST(2,8,65/376,TRUE)</f>
        <v>0.8533014054536805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J. S. Marron</cp:lastModifiedBy>
  <dcterms:created xsi:type="dcterms:W3CDTF">1999-09-16T17:02:36Z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